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<sst xmlns="http://schemas.openxmlformats.org/spreadsheetml/2006/main" count="54" uniqueCount="53">
  <si>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</si>
  <si>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</si>
  <si>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</si>
  <si>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</si>
  <si>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</si>
  <si>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</si>
  <si>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</si>
  <si>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</si>
  <si>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</si>
  <si>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</si>
  <si>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</si>
  <si>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</si>
  <si>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</si>
  <si>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</si>
  <si>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</si>
  <si>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</si>
  <si>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</si>
  <si>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</si>
  <si>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</si>
  <si>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</si>
  <si>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</si>
  <si>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</si>
  <si>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</si>
  <si>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</si>
  <si>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</si>
  <si>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</si>
  <si>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</si>
  <si>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</si>
  <si>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</si>
  <si>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</si>
  <si>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</si>
  <si>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</si>
  <si>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</si>
  <si>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</si>
  <si>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</si>
  <si>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</si>
  <si>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</si>
  <si>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</si>
  <si>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</si>
  <si>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</si>
  <si>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</si>
  <si>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</si>
  <si>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</si>
  <si>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</si>
  <si>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</si>
  <si>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Su</t>
  </si>
  <si>
    <t>estimated</t>
  </si>
  <si>
    <t xml:space="preserve">total judges </t>
  </si>
  <si>
    <t>Odžak</t>
  </si>
  <si>
    <t>CASELOAD INDEX (the number of judges needed to cover the core caseload)</t>
  </si>
  <si>
    <t>Ps</t>
  </si>
  <si>
    <t>ADJUSTED CASELOAD INDEX</t>
  </si>
  <si>
    <t>Less commercial cases to be handled by the new Commercial Division in the Orašje Municipal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</si>
</sst>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A41" sqref="A41:IV4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48</v>
      </c>
      <c r="E2" s="11"/>
    </row>
    <row r="3" ht="26.25">
      <c r="A3" s="11" t="s">
        <v>44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46</v>
      </c>
      <c r="K5" s="5"/>
      <c r="L5" s="7" t="s">
        <v>47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114</v>
      </c>
      <c r="C8" s="12">
        <v>152</v>
      </c>
      <c r="D8" s="12">
        <v>122</v>
      </c>
      <c r="E8" s="12">
        <v>118</v>
      </c>
      <c r="F8" s="12">
        <v>82</v>
      </c>
      <c r="G8" s="12">
        <f>PRODUCT(F8,2)</f>
        <v>164</v>
      </c>
      <c r="H8" s="12">
        <f aca="true" t="shared" si="0" ref="H8:H21">AVERAGE(B8,C8,D8,E8,G8)</f>
        <v>134</v>
      </c>
      <c r="I8" s="12">
        <f aca="true" t="shared" si="1" ref="I8:I21">AVERAGE(E8,G8)</f>
        <v>141</v>
      </c>
      <c r="J8" s="12">
        <v>220</v>
      </c>
      <c r="K8" s="12">
        <f>POWER(J8,-1)</f>
        <v>0.004545454545454545</v>
      </c>
      <c r="L8" s="13">
        <f>PRODUCT(I8,K8)</f>
        <v>0.6409090909090909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43</v>
      </c>
      <c r="C9" s="12">
        <v>37</v>
      </c>
      <c r="D9" s="12">
        <v>35</v>
      </c>
      <c r="E9" s="12">
        <v>35</v>
      </c>
      <c r="F9" s="12">
        <v>13</v>
      </c>
      <c r="G9" s="12">
        <f aca="true" t="shared" si="2" ref="G9:G41">PRODUCT(F9,2)</f>
        <v>26</v>
      </c>
      <c r="H9" s="12">
        <f t="shared" si="0"/>
        <v>35.2</v>
      </c>
      <c r="I9" s="12">
        <f t="shared" si="1"/>
        <v>30.5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5</v>
      </c>
      <c r="C10" s="12">
        <v>1</v>
      </c>
      <c r="D10" s="12">
        <v>6</v>
      </c>
      <c r="E10" s="12">
        <v>2</v>
      </c>
      <c r="F10" s="12">
        <v>2</v>
      </c>
      <c r="G10" s="12">
        <f t="shared" si="2"/>
        <v>4</v>
      </c>
      <c r="H10" s="12">
        <f t="shared" si="0"/>
        <v>3.6</v>
      </c>
      <c r="I10" s="12">
        <f t="shared" si="1"/>
        <v>3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0.013636363636363636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/>
      <c r="C11" s="12">
        <v>4</v>
      </c>
      <c r="D11" s="12">
        <v>14</v>
      </c>
      <c r="E11" s="12">
        <v>18</v>
      </c>
      <c r="F11" s="12">
        <v>1</v>
      </c>
      <c r="G11" s="12">
        <f t="shared" si="2"/>
        <v>2</v>
      </c>
      <c r="H11" s="12">
        <f t="shared" si="0"/>
        <v>9.5</v>
      </c>
      <c r="I11" s="12">
        <f t="shared" si="1"/>
        <v>10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205</v>
      </c>
      <c r="C12" s="12">
        <v>156</v>
      </c>
      <c r="D12" s="12">
        <v>333</v>
      </c>
      <c r="E12" s="12">
        <v>582</v>
      </c>
      <c r="F12" s="12">
        <v>570</v>
      </c>
      <c r="G12" s="12">
        <f t="shared" si="2"/>
        <v>1140</v>
      </c>
      <c r="H12" s="12">
        <f t="shared" si="0"/>
        <v>483.2</v>
      </c>
      <c r="I12" s="12">
        <f t="shared" si="1"/>
        <v>861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24</v>
      </c>
      <c r="C13" s="12">
        <v>33</v>
      </c>
      <c r="D13" s="12">
        <v>46</v>
      </c>
      <c r="E13" s="12">
        <v>53</v>
      </c>
      <c r="F13" s="12">
        <v>18</v>
      </c>
      <c r="G13" s="12">
        <f t="shared" si="2"/>
        <v>36</v>
      </c>
      <c r="H13" s="12">
        <f t="shared" si="0"/>
        <v>38.4</v>
      </c>
      <c r="I13" s="12">
        <f t="shared" si="1"/>
        <v>44.5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284</v>
      </c>
      <c r="C14" s="12">
        <v>206</v>
      </c>
      <c r="D14" s="12">
        <v>232</v>
      </c>
      <c r="E14" s="12">
        <v>230</v>
      </c>
      <c r="F14" s="12">
        <v>142</v>
      </c>
      <c r="G14" s="12">
        <f t="shared" si="2"/>
        <v>284</v>
      </c>
      <c r="H14" s="12">
        <f t="shared" si="0"/>
        <v>247.2</v>
      </c>
      <c r="I14" s="12">
        <f t="shared" si="1"/>
        <v>257</v>
      </c>
      <c r="J14" s="12">
        <v>300</v>
      </c>
      <c r="K14" s="12">
        <f t="shared" si="3"/>
        <v>0.0033333333333333335</v>
      </c>
      <c r="L14" s="13">
        <f t="shared" si="4"/>
        <v>0.8566666666666667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/>
      <c r="C15" s="12">
        <v>1</v>
      </c>
      <c r="D15" s="12">
        <v>12</v>
      </c>
      <c r="E15" s="12">
        <v>16</v>
      </c>
      <c r="F15" s="12">
        <v>11</v>
      </c>
      <c r="G15" s="12">
        <f t="shared" si="2"/>
        <v>22</v>
      </c>
      <c r="H15" s="12">
        <f t="shared" si="0"/>
        <v>12.75</v>
      </c>
      <c r="I15" s="12">
        <f t="shared" si="1"/>
        <v>19</v>
      </c>
      <c r="J15" s="12">
        <v>300</v>
      </c>
      <c r="K15" s="12">
        <f t="shared" si="3"/>
        <v>0.0033333333333333335</v>
      </c>
      <c r="L15" s="13">
        <f t="shared" si="4"/>
        <v>0.06333333333333334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>
        <v>1</v>
      </c>
      <c r="E16" s="12">
        <v>1</v>
      </c>
      <c r="F16" s="12">
        <v>0</v>
      </c>
      <c r="G16" s="12">
        <f t="shared" si="2"/>
        <v>0</v>
      </c>
      <c r="H16" s="12">
        <f t="shared" si="0"/>
        <v>0.6666666666666666</v>
      </c>
      <c r="I16" s="12">
        <f t="shared" si="1"/>
        <v>0.5</v>
      </c>
      <c r="J16" s="12">
        <v>600</v>
      </c>
      <c r="K16" s="12">
        <f t="shared" si="3"/>
        <v>0.0016666666666666668</v>
      </c>
      <c r="L16" s="13">
        <f t="shared" si="4"/>
        <v>0.0008333333333333334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>
        <v>2</v>
      </c>
      <c r="E17" s="12">
        <v>3</v>
      </c>
      <c r="F17" s="12">
        <v>3</v>
      </c>
      <c r="G17" s="12">
        <f t="shared" si="2"/>
        <v>6</v>
      </c>
      <c r="H17" s="12">
        <f t="shared" si="0"/>
        <v>3.6666666666666665</v>
      </c>
      <c r="I17" s="12">
        <f t="shared" si="1"/>
        <v>4.5</v>
      </c>
      <c r="J17" s="12">
        <v>600</v>
      </c>
      <c r="K17" s="12">
        <f t="shared" si="3"/>
        <v>0.0016666666666666668</v>
      </c>
      <c r="L17" s="13">
        <f t="shared" si="4"/>
        <v>0.007500000000000001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191</v>
      </c>
      <c r="C18" s="12">
        <v>800</v>
      </c>
      <c r="D18" s="12">
        <v>701</v>
      </c>
      <c r="E18" s="12">
        <v>285</v>
      </c>
      <c r="F18" s="12">
        <v>104</v>
      </c>
      <c r="G18" s="12">
        <f t="shared" si="2"/>
        <v>208</v>
      </c>
      <c r="H18" s="12">
        <f t="shared" si="0"/>
        <v>437</v>
      </c>
      <c r="I18" s="12">
        <f t="shared" si="1"/>
        <v>246.5</v>
      </c>
      <c r="J18" s="14">
        <v>750</v>
      </c>
      <c r="K18" s="12">
        <f t="shared" si="3"/>
        <v>0.0013333333333333333</v>
      </c>
      <c r="L18" s="13">
        <f t="shared" si="4"/>
        <v>0.32866666666666666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4</v>
      </c>
      <c r="C19" s="12">
        <v>4</v>
      </c>
      <c r="D19" s="12">
        <v>5</v>
      </c>
      <c r="E19" s="12">
        <v>15</v>
      </c>
      <c r="F19" s="12">
        <v>14</v>
      </c>
      <c r="G19" s="12">
        <f t="shared" si="2"/>
        <v>28</v>
      </c>
      <c r="H19" s="12">
        <f t="shared" si="0"/>
        <v>11.2</v>
      </c>
      <c r="I19" s="12">
        <f t="shared" si="1"/>
        <v>21.5</v>
      </c>
      <c r="J19" s="14">
        <v>300</v>
      </c>
      <c r="K19" s="12">
        <f t="shared" si="3"/>
        <v>0.0033333333333333335</v>
      </c>
      <c r="L19" s="13">
        <f t="shared" si="4"/>
        <v>0.07166666666666667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534</v>
      </c>
      <c r="C20" s="12">
        <v>169</v>
      </c>
      <c r="D20" s="12">
        <v>112</v>
      </c>
      <c r="E20" s="12">
        <v>108</v>
      </c>
      <c r="F20" s="12">
        <v>56</v>
      </c>
      <c r="G20" s="12">
        <f t="shared" si="2"/>
        <v>112</v>
      </c>
      <c r="H20" s="12">
        <f t="shared" si="0"/>
        <v>207</v>
      </c>
      <c r="I20" s="12">
        <f t="shared" si="1"/>
        <v>110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>
        <v>1</v>
      </c>
      <c r="D21" s="12">
        <v>4</v>
      </c>
      <c r="E21" s="12">
        <v>8</v>
      </c>
      <c r="F21" s="12">
        <v>25</v>
      </c>
      <c r="G21" s="12">
        <f t="shared" si="2"/>
        <v>50</v>
      </c>
      <c r="H21" s="12">
        <f t="shared" si="0"/>
        <v>15.75</v>
      </c>
      <c r="I21" s="12">
        <f t="shared" si="1"/>
        <v>29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6</v>
      </c>
      <c r="C22" s="12">
        <v>16</v>
      </c>
      <c r="D22" s="12">
        <v>44</v>
      </c>
      <c r="E22" s="12">
        <v>20</v>
      </c>
      <c r="F22" s="12">
        <v>88</v>
      </c>
      <c r="G22" s="12">
        <f t="shared" si="2"/>
        <v>176</v>
      </c>
      <c r="H22" s="12">
        <f>AVERAGE(B22,C22,D22,E22,G22)</f>
        <v>52.4</v>
      </c>
      <c r="I22" s="12">
        <f>AVERAGE(E22,G22)</f>
        <v>98</v>
      </c>
      <c r="J22" s="14">
        <v>3300</v>
      </c>
      <c r="K22" s="12">
        <f t="shared" si="3"/>
        <v>0.00030303030303030303</v>
      </c>
      <c r="L22" s="13">
        <f t="shared" si="4"/>
        <v>0.029696969696969697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6</v>
      </c>
      <c r="C23" s="12">
        <v>16</v>
      </c>
      <c r="D23" s="12">
        <v>4</v>
      </c>
      <c r="E23" s="12">
        <v>17</v>
      </c>
      <c r="F23" s="12">
        <v>85</v>
      </c>
      <c r="G23" s="12">
        <f t="shared" si="2"/>
        <v>170</v>
      </c>
      <c r="H23" s="12">
        <f aca="true" t="shared" si="5" ref="H23:H41">AVERAGE(B23,C23,D23,E23,G23)</f>
        <v>42.6</v>
      </c>
      <c r="I23" s="12">
        <f aca="true" t="shared" si="6" ref="I23:I41">AVERAGE(E23,G23)</f>
        <v>93.5</v>
      </c>
      <c r="J23" s="14">
        <v>3300</v>
      </c>
      <c r="K23" s="12">
        <f t="shared" si="3"/>
        <v>0.00030303030303030303</v>
      </c>
      <c r="L23" s="13">
        <f t="shared" si="4"/>
        <v>0.028333333333333332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6</v>
      </c>
      <c r="C24" s="12">
        <v>16</v>
      </c>
      <c r="D24" s="12">
        <v>41</v>
      </c>
      <c r="E24" s="12">
        <v>2</v>
      </c>
      <c r="F24" s="12">
        <v>87</v>
      </c>
      <c r="G24" s="12">
        <f t="shared" si="2"/>
        <v>174</v>
      </c>
      <c r="H24" s="12">
        <f t="shared" si="5"/>
        <v>47.8</v>
      </c>
      <c r="I24" s="12">
        <f t="shared" si="6"/>
        <v>88</v>
      </c>
      <c r="J24" s="14">
        <v>3300</v>
      </c>
      <c r="K24" s="12">
        <f t="shared" si="3"/>
        <v>0.00030303030303030303</v>
      </c>
      <c r="L24" s="13">
        <f t="shared" si="4"/>
        <v>0.026666666666666665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>
        <v>1</v>
      </c>
      <c r="D25" s="12">
        <v>1</v>
      </c>
      <c r="E25" s="12">
        <v>1</v>
      </c>
      <c r="F25" s="12">
        <v>0</v>
      </c>
      <c r="G25" s="12">
        <f t="shared" si="2"/>
        <v>0</v>
      </c>
      <c r="H25" s="12">
        <f t="shared" si="5"/>
        <v>0.75</v>
      </c>
      <c r="I25" s="12">
        <f t="shared" si="6"/>
        <v>0.5</v>
      </c>
      <c r="J25" s="14">
        <v>3300</v>
      </c>
      <c r="K25" s="12">
        <f t="shared" si="3"/>
        <v>0.00030303030303030303</v>
      </c>
      <c r="L25" s="13">
        <f t="shared" si="4"/>
        <v>0.00015151515151515152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8</v>
      </c>
      <c r="C26" s="12">
        <v>28</v>
      </c>
      <c r="D26" s="12">
        <v>64</v>
      </c>
      <c r="E26" s="12">
        <v>196</v>
      </c>
      <c r="F26" s="12">
        <v>53</v>
      </c>
      <c r="G26" s="12">
        <f t="shared" si="2"/>
        <v>106</v>
      </c>
      <c r="H26" s="12">
        <f t="shared" si="5"/>
        <v>80.4</v>
      </c>
      <c r="I26" s="12">
        <f t="shared" si="6"/>
        <v>151</v>
      </c>
      <c r="J26" s="14">
        <v>5500</v>
      </c>
      <c r="K26" s="12">
        <f t="shared" si="3"/>
        <v>0.0001818181818181818</v>
      </c>
      <c r="L26" s="13">
        <f t="shared" si="4"/>
        <v>0.027454545454545454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6</v>
      </c>
      <c r="C27" s="12">
        <v>24</v>
      </c>
      <c r="D27" s="12">
        <v>54</v>
      </c>
      <c r="E27" s="12">
        <v>182</v>
      </c>
      <c r="F27" s="12">
        <v>49</v>
      </c>
      <c r="G27" s="12">
        <f t="shared" si="2"/>
        <v>98</v>
      </c>
      <c r="H27" s="12">
        <f t="shared" si="5"/>
        <v>72.8</v>
      </c>
      <c r="I27" s="12">
        <f t="shared" si="6"/>
        <v>140</v>
      </c>
      <c r="J27" s="14">
        <v>5500</v>
      </c>
      <c r="K27" s="12">
        <f t="shared" si="3"/>
        <v>0.0001818181818181818</v>
      </c>
      <c r="L27" s="13">
        <f t="shared" si="4"/>
        <v>0.025454545454545452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8</v>
      </c>
      <c r="C28" s="12">
        <v>28</v>
      </c>
      <c r="D28" s="12">
        <v>64</v>
      </c>
      <c r="E28" s="12">
        <v>194</v>
      </c>
      <c r="F28" s="12">
        <v>51</v>
      </c>
      <c r="G28" s="12">
        <f t="shared" si="2"/>
        <v>102</v>
      </c>
      <c r="H28" s="12">
        <f t="shared" si="5"/>
        <v>79.2</v>
      </c>
      <c r="I28" s="12">
        <f t="shared" si="6"/>
        <v>148</v>
      </c>
      <c r="J28" s="14">
        <v>5500</v>
      </c>
      <c r="K28" s="12">
        <f t="shared" si="3"/>
        <v>0.0001818181818181818</v>
      </c>
      <c r="L28" s="13">
        <f t="shared" si="4"/>
        <v>0.026909090909090907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>
        <v>2</v>
      </c>
      <c r="F29" s="12">
        <v>2</v>
      </c>
      <c r="G29" s="12">
        <f t="shared" si="2"/>
        <v>4</v>
      </c>
      <c r="H29" s="12">
        <f t="shared" si="5"/>
        <v>3</v>
      </c>
      <c r="I29" s="12">
        <f t="shared" si="6"/>
        <v>3</v>
      </c>
      <c r="J29" s="14">
        <v>5500</v>
      </c>
      <c r="K29" s="12">
        <f t="shared" si="3"/>
        <v>0.0001818181818181818</v>
      </c>
      <c r="L29" s="13">
        <f t="shared" si="4"/>
        <v>0.0005454545454545454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>
        <v>1</v>
      </c>
      <c r="D31" s="12">
        <v>3</v>
      </c>
      <c r="E31" s="12">
        <v>3</v>
      </c>
      <c r="F31" s="12">
        <v>3</v>
      </c>
      <c r="G31" s="12">
        <f t="shared" si="2"/>
        <v>6</v>
      </c>
      <c r="H31" s="12">
        <f t="shared" si="5"/>
        <v>3.25</v>
      </c>
      <c r="I31" s="12">
        <f t="shared" si="6"/>
        <v>4.5</v>
      </c>
      <c r="J31" s="14">
        <v>900</v>
      </c>
      <c r="K31" s="12">
        <f t="shared" si="3"/>
        <v>0.0011111111111111111</v>
      </c>
      <c r="L31" s="13">
        <f t="shared" si="4"/>
        <v>0.005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>
        <v>136</v>
      </c>
      <c r="F32" s="12">
        <v>130</v>
      </c>
      <c r="G32" s="12">
        <f t="shared" si="2"/>
        <v>260</v>
      </c>
      <c r="H32" s="12">
        <f t="shared" si="5"/>
        <v>198</v>
      </c>
      <c r="I32" s="12">
        <f t="shared" si="6"/>
        <v>198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5</v>
      </c>
      <c r="C34" s="12">
        <v>3</v>
      </c>
      <c r="D34" s="12">
        <v>4</v>
      </c>
      <c r="E34" s="12">
        <v>6</v>
      </c>
      <c r="F34" s="12">
        <v>2</v>
      </c>
      <c r="G34" s="12">
        <f t="shared" si="2"/>
        <v>4</v>
      </c>
      <c r="H34" s="12">
        <f t="shared" si="5"/>
        <v>4.4</v>
      </c>
      <c r="I34" s="12">
        <f t="shared" si="6"/>
        <v>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/>
      <c r="C36" s="12"/>
      <c r="D36" s="12">
        <v>3</v>
      </c>
      <c r="E36" s="12">
        <v>5</v>
      </c>
      <c r="F36" s="12">
        <v>1</v>
      </c>
      <c r="G36" s="12">
        <f t="shared" si="2"/>
        <v>2</v>
      </c>
      <c r="H36" s="12">
        <f t="shared" si="5"/>
        <v>3.3333333333333335</v>
      </c>
      <c r="I36" s="12">
        <f t="shared" si="6"/>
        <v>3.5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2008</v>
      </c>
      <c r="C37" s="12">
        <v>1400</v>
      </c>
      <c r="D37" s="12">
        <v>1864</v>
      </c>
      <c r="E37" s="12">
        <v>1936</v>
      </c>
      <c r="F37" s="12">
        <v>720</v>
      </c>
      <c r="G37" s="12">
        <f t="shared" si="2"/>
        <v>1440</v>
      </c>
      <c r="H37" s="12">
        <f t="shared" si="5"/>
        <v>1729.6</v>
      </c>
      <c r="I37" s="12">
        <f t="shared" si="6"/>
        <v>1688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700</v>
      </c>
      <c r="C38" s="12">
        <v>519</v>
      </c>
      <c r="D38" s="12">
        <v>455</v>
      </c>
      <c r="E38" s="12">
        <v>584</v>
      </c>
      <c r="F38" s="12">
        <v>271</v>
      </c>
      <c r="G38" s="12">
        <f t="shared" si="2"/>
        <v>542</v>
      </c>
      <c r="H38" s="12">
        <f t="shared" si="5"/>
        <v>560</v>
      </c>
      <c r="I38" s="12">
        <f t="shared" si="6"/>
        <v>563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90</v>
      </c>
      <c r="C39" s="12">
        <v>280</v>
      </c>
      <c r="D39" s="12">
        <v>278</v>
      </c>
      <c r="E39" s="12">
        <v>340</v>
      </c>
      <c r="F39" s="12">
        <v>186</v>
      </c>
      <c r="G39" s="12">
        <f t="shared" si="2"/>
        <v>372</v>
      </c>
      <c r="H39" s="12">
        <f t="shared" si="5"/>
        <v>272</v>
      </c>
      <c r="I39" s="12">
        <f t="shared" si="6"/>
        <v>356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145</v>
      </c>
      <c r="C40" s="12">
        <v>469</v>
      </c>
      <c r="D40" s="12">
        <v>402</v>
      </c>
      <c r="E40" s="12">
        <v>252</v>
      </c>
      <c r="F40" s="12">
        <v>430</v>
      </c>
      <c r="G40" s="12">
        <f t="shared" si="2"/>
        <v>860</v>
      </c>
      <c r="H40" s="12">
        <f t="shared" si="5"/>
        <v>425.6</v>
      </c>
      <c r="I40" s="12">
        <f t="shared" si="6"/>
        <v>556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45</v>
      </c>
      <c r="B41" s="12">
        <v>96</v>
      </c>
      <c r="C41" s="12">
        <v>104</v>
      </c>
      <c r="D41" s="12">
        <v>107</v>
      </c>
      <c r="E41" s="12">
        <v>128</v>
      </c>
      <c r="F41" s="12">
        <v>80</v>
      </c>
      <c r="G41" s="12">
        <f t="shared" si="2"/>
        <v>160</v>
      </c>
      <c r="H41" s="12">
        <f t="shared" si="5"/>
        <v>119</v>
      </c>
      <c r="I41" s="12">
        <f t="shared" si="6"/>
        <v>144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>
        <f>SUM(L8:L41)</f>
        <v>2.1534242424242422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6" t="s">
        <v>39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 t="s">
        <v>52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>
        <v>-0.06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3">
        <f>SUM(L43:L50)</f>
        <v>2.093424242424242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2002-07-13T08:53:57Z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